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OMPARATIVO" sheetId="1" r:id="rId1"/>
    <sheet name="PROYECCION_FIRA" sheetId="2" r:id="rId2"/>
    <sheet name="PROY_PREST_SS" sheetId="3" r:id="rId3"/>
    <sheet name="COSTOS-PERSONAL" sheetId="4" r:id="rId4"/>
    <sheet name="GAST_GRALES" sheetId="5" r:id="rId5"/>
    <sheet name="PREINVERSIÓN" sheetId="6" r:id="rId6"/>
    <sheet name="INSUMOS" sheetId="7" r:id="rId7"/>
  </sheets>
  <definedNames/>
  <calcPr fullCalcOnLoad="1"/>
</workbook>
</file>

<file path=xl/comments2.xml><?xml version="1.0" encoding="utf-8"?>
<comments xmlns="http://schemas.openxmlformats.org/spreadsheetml/2006/main">
  <authors>
    <author>Usuario</author>
    <author>Pilar</author>
  </authors>
  <commentList>
    <comment ref="A23" authorId="0">
      <text>
        <r>
          <rPr>
            <b/>
            <sz val="9"/>
            <rFont val="Tahoma"/>
            <family val="2"/>
          </rPr>
          <t xml:space="preserve">Usuario: </t>
        </r>
        <r>
          <rPr>
            <sz val="9"/>
            <rFont val="Tahoma"/>
            <family val="2"/>
          </rPr>
          <t xml:space="preserve"> Atención con la depreciación
</t>
        </r>
      </text>
    </comment>
    <comment ref="A3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>Rendimiento mínimo esperado por la Universidad.</t>
        </r>
      </text>
    </comment>
    <comment ref="A2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1% del total de ingresos por prestacióon de servicios.
</t>
        </r>
      </text>
    </comment>
    <comment ref="C16" authorId="1">
      <text>
        <r>
          <rPr>
            <b/>
            <sz val="9"/>
            <rFont val="Tahoma"/>
            <family val="2"/>
          </rPr>
          <t>Se cargaran en caso del contrato requerirlo contratación, obras civiles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Andrea</author>
  </authors>
  <commentList>
    <comment ref="D15" authorId="0">
      <text>
        <r>
          <rPr>
            <b/>
            <sz val="9"/>
            <rFont val="Tahoma"/>
            <family val="2"/>
          </rPr>
          <t>Andrea:</t>
        </r>
        <r>
          <rPr>
            <sz val="9"/>
            <rFont val="Tahoma"/>
            <family val="2"/>
          </rPr>
          <t xml:space="preserve">
Inflación acumulada 2014</t>
        </r>
      </text>
    </comment>
  </commentList>
</comments>
</file>

<file path=xl/comments4.xml><?xml version="1.0" encoding="utf-8"?>
<comments xmlns="http://schemas.openxmlformats.org/spreadsheetml/2006/main">
  <authors>
    <author>Andrea</author>
  </authors>
  <commentList>
    <comment ref="D11" authorId="0">
      <text>
        <r>
          <rPr>
            <b/>
            <sz val="9"/>
            <rFont val="Tahoma"/>
            <family val="2"/>
          </rPr>
          <t>Andrea:</t>
        </r>
        <r>
          <rPr>
            <sz val="9"/>
            <rFont val="Tahoma"/>
            <family val="2"/>
          </rPr>
          <t xml:space="preserve">
el profesional de apoyo a partir del año 2.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A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estima un viaje al mes (tiquetes más viáticos)
</t>
        </r>
      </text>
    </comment>
  </commentList>
</comments>
</file>

<file path=xl/comments7.xml><?xml version="1.0" encoding="utf-8"?>
<comments xmlns="http://schemas.openxmlformats.org/spreadsheetml/2006/main">
  <authors>
    <author>Andrea</author>
  </authors>
  <commentList>
    <comment ref="A5" authorId="0">
      <text>
        <r>
          <rPr>
            <b/>
            <sz val="9"/>
            <rFont val="Tahoma"/>
            <family val="2"/>
          </rPr>
          <t>Andrea:</t>
        </r>
        <r>
          <rPr>
            <sz val="9"/>
            <rFont val="Tahoma"/>
            <family val="2"/>
          </rPr>
          <t xml:space="preserve">
Costos calculados a partir de sensores de gama baja.</t>
        </r>
      </text>
    </comment>
  </commentList>
</comments>
</file>

<file path=xl/sharedStrings.xml><?xml version="1.0" encoding="utf-8"?>
<sst xmlns="http://schemas.openxmlformats.org/spreadsheetml/2006/main" count="145" uniqueCount="113">
  <si>
    <t>CONCEPTO</t>
  </si>
  <si>
    <t>AÑO 1</t>
  </si>
  <si>
    <t>AÑO 2</t>
  </si>
  <si>
    <t>AÑO 3</t>
  </si>
  <si>
    <t>AÑO 4</t>
  </si>
  <si>
    <t>AÑO 5</t>
  </si>
  <si>
    <t>PROYECCIÓN FINANCIERA SPIN OFF</t>
  </si>
  <si>
    <t>ESTADO DE RESULTADOS PROYECTADO</t>
  </si>
  <si>
    <t>Ingresos por prestación de servicios</t>
  </si>
  <si>
    <t>Ingresos por mantenimiento</t>
  </si>
  <si>
    <t>INGRESOS</t>
  </si>
  <si>
    <t>COSTOS</t>
  </si>
  <si>
    <t>Personal especializado</t>
  </si>
  <si>
    <t>UTILIDAD BRUTA</t>
  </si>
  <si>
    <t>Gastos generales</t>
  </si>
  <si>
    <t>Gastos comercialización</t>
  </si>
  <si>
    <t>UTILIDAD OPERACIONAL</t>
  </si>
  <si>
    <t xml:space="preserve">COMPARATIVO </t>
  </si>
  <si>
    <t>SPN OFF - UNIDAD DE NEGOCIOS</t>
  </si>
  <si>
    <t>FACTOR</t>
  </si>
  <si>
    <t>SPIN OFF</t>
  </si>
  <si>
    <t>UNIDAD DE NEGOCIOS</t>
  </si>
  <si>
    <t>PROCESOS ADMINISTRATIVOS</t>
  </si>
  <si>
    <t>Procesos más largos y con más demora dado que la unidad sigue estando dentro de la estructura administrativa de la Universidad y debe dar cumplimiento a los procesos y trámites establecidos.</t>
  </si>
  <si>
    <t>ASPECTOS LEGALES</t>
  </si>
  <si>
    <t>BENEFICIOS</t>
  </si>
  <si>
    <t>PARTICIPACIÓN DOCENTE</t>
  </si>
  <si>
    <t>Existe independencia del funcionamiento administrativo.</t>
  </si>
  <si>
    <t>A través una spin off la Universidad potencializar su labor de transferencia de resultados de investigación.</t>
  </si>
  <si>
    <t>A través de la Unidad de Negocios se  potencializa la transferencia de resultados de investigación y, en general,  se promueven las capacidades institucionales.</t>
  </si>
  <si>
    <t>La universidad recibe un porcentaje por el rendimiento que obtenga la spin off.</t>
  </si>
  <si>
    <t>En la unidad de negocios, los docentes tienen asignado tiempo para desarrollar las funciones que van desde negociación hasta la de mejoramiento tecnológico del servicio.</t>
  </si>
  <si>
    <t>SERVICIOS PERSONALES</t>
  </si>
  <si>
    <t>TOTAL</t>
  </si>
  <si>
    <t>PERSONAL</t>
  </si>
  <si>
    <t>CANTIDAD</t>
  </si>
  <si>
    <t>Gastos en investigación y desarrollo</t>
  </si>
  <si>
    <t>GASTOS GENERALES</t>
  </si>
  <si>
    <t>RUBRO</t>
  </si>
  <si>
    <t>INCREMENTO ANUAL</t>
  </si>
  <si>
    <t>agua</t>
  </si>
  <si>
    <t>luz</t>
  </si>
  <si>
    <t>teléfono e internet</t>
  </si>
  <si>
    <t>Los docentes no participan del spin - off.</t>
  </si>
  <si>
    <t>Existe rapidez en los procesos administrativos dado que la complejidad de los procesos es menor en consonancia con el tamaño de la spin off (procesos de importación, por ejemplo)</t>
  </si>
  <si>
    <t>La universidad  no tiene responsabilidad sobre los procesos legales a que se enfrente la spin - off.</t>
  </si>
  <si>
    <t>AÑO 0</t>
  </si>
  <si>
    <t>ASPECTOS ECONÓMICOS</t>
  </si>
  <si>
    <t>El 100% de la utilidad es para la Universidad.</t>
  </si>
  <si>
    <t>Los gastos en su totalidad están a cargo de la Spin off.</t>
  </si>
  <si>
    <t>Los costos y gastos son compartidos.</t>
  </si>
  <si>
    <t>Los procesos están a cargo de la Universidad. Se avanza a la velocidad de la UCM y no del mercado.</t>
  </si>
  <si>
    <t>Control y optimización de recursos y procesos.</t>
  </si>
  <si>
    <t>Dificultad para depurar costos y optimizar recursos, dado que el control del tiempo que dedica cada persona en funciones administrativas es difícil de especificar.</t>
  </si>
  <si>
    <t>Se corre el riesgo de diluir las gestiones debido al volumen de proyectos que manejaría la Unidad de negocios. Así mismo, el Core business institucional tiene otro enfoque.</t>
  </si>
  <si>
    <t>La responsabilidad legal, en su totalidad, es asumida por la Universidad.</t>
  </si>
  <si>
    <t>INVERSIÓN INICIAL</t>
  </si>
  <si>
    <t>Insumos:</t>
  </si>
  <si>
    <t>Para el sistema de adquisición de datos:</t>
  </si>
  <si>
    <t>COSTO</t>
  </si>
  <si>
    <t>Q</t>
  </si>
  <si>
    <t>OBSERVACIONES</t>
  </si>
  <si>
    <t>PROYECCIÓN PRESTACIÓN DE SERVICIOS</t>
  </si>
  <si>
    <t>Prestación de servicios</t>
  </si>
  <si>
    <t>Mantenimiento</t>
  </si>
  <si>
    <t>HIPÓTESIS PRELIMINARES:</t>
  </si>
  <si>
    <t>COSTO TOTAL POR SERVICIO (10 PUNTOS DE TELEMETRÍA)</t>
  </si>
  <si>
    <t>INCREMENTO ANUAL COSTO</t>
  </si>
  <si>
    <t>VALOR INSUMOS</t>
  </si>
  <si>
    <t>PRECIO DE VENTA SERVICIO</t>
  </si>
  <si>
    <t>Impuestos</t>
  </si>
  <si>
    <t>VPN</t>
  </si>
  <si>
    <t>Tasa Descuento (DTF)</t>
  </si>
  <si>
    <t>IR</t>
  </si>
  <si>
    <t>E1 (15% DE LAS REGALÍAS PARA LA UNIVERSIDAD SOBRE LA UN)</t>
  </si>
  <si>
    <t>E1 (30% DE LAS REGALÍAS PARA LA UNIVERSIDAD SOBRE LA UN)</t>
  </si>
  <si>
    <t>E1 (45% DE LAS REGALÍAS PARA LA UNIVERSIDAD SOBRE LA UN)</t>
  </si>
  <si>
    <t>SALARIO MENSUAL</t>
  </si>
  <si>
    <t>FACTOR PRESTACIONAL</t>
  </si>
  <si>
    <t>TOTAL MENSUAL</t>
  </si>
  <si>
    <t>NOTAS:</t>
  </si>
  <si>
    <t>INVESIÓN INICIAL</t>
  </si>
  <si>
    <t xml:space="preserve">insumos, materias primas </t>
  </si>
  <si>
    <t>Crecimiento anual de ss</t>
  </si>
  <si>
    <t>A cada contrato se le carga como costo directo de personal un ingeniero contratato por prestación de servicios que se encarga de ejecutar la parte operativa.</t>
  </si>
  <si>
    <t>El valor es de 5% sobre el valor total del contrato</t>
  </si>
  <si>
    <t>Gastos en personal administrativo y de investigación y desarrollo</t>
  </si>
  <si>
    <t>TOTAL APORTE UNIVERSIDAD</t>
  </si>
  <si>
    <t>UTILIDAD NETA (UN)</t>
  </si>
  <si>
    <t>VPN DE LAS REGALÍAS (15%)</t>
  </si>
  <si>
    <t>VPN DE LAS REGALÍAS (30%)</t>
  </si>
  <si>
    <t>VPN DE LAS REGALÍAS (45%)</t>
  </si>
  <si>
    <t>A PARTIR DEL PRIMERO CONTRATO</t>
  </si>
  <si>
    <t>10% del capital suscrito</t>
  </si>
  <si>
    <t>CAPITAL RESERVA</t>
  </si>
  <si>
    <t>Código</t>
  </si>
  <si>
    <t>Versión</t>
  </si>
  <si>
    <t>Página</t>
  </si>
  <si>
    <t>1 de 1</t>
  </si>
  <si>
    <t>FORMATO PARA ELABORACIÓN  DE PROYECCIONES FINANCIERAS SPIN OFF</t>
  </si>
  <si>
    <t xml:space="preserve">Coordinación de investigación e innovación </t>
  </si>
  <si>
    <t>Rectoría</t>
  </si>
  <si>
    <t>Mayo de 2016</t>
  </si>
  <si>
    <t>CONTROL DE CAMBIOS</t>
  </si>
  <si>
    <t>ITEM</t>
  </si>
  <si>
    <t>MODIFICACIÓN</t>
  </si>
  <si>
    <t>Elaboró</t>
  </si>
  <si>
    <t>Revisó</t>
  </si>
  <si>
    <t>Aprobó</t>
  </si>
  <si>
    <t>Fecha de vigencia:</t>
  </si>
  <si>
    <r>
      <rPr>
        <b/>
        <sz val="11"/>
        <color indexed="8"/>
        <rFont val="Century Gothic"/>
        <family val="2"/>
      </rPr>
      <t>MODELO AUTÓNOMO</t>
    </r>
    <r>
      <rPr>
        <sz val="11"/>
        <color indexed="8"/>
        <rFont val="Century Gothic"/>
        <family val="2"/>
      </rPr>
      <t>: Existe foco en la prestación de los servicios, lo cual potencializa los resultados en la gestión.</t>
    </r>
  </si>
  <si>
    <t xml:space="preserve">Dirección de Investigaciones y Posgrados
Dirección de Aseguramiento de la Calidad
Dirección de Planeación
</t>
  </si>
  <si>
    <t xml:space="preserve">INV-F-41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</si>
</sst>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#,##0"/>
    <numFmt numFmtId="173" formatCode="&quot;$&quot;#,##0.00"/>
    <numFmt numFmtId="174" formatCode="[$$-240A]#,##0;\-[$$-240A]#,##0"/>
    <numFmt numFmtId="175" formatCode="&quot;$&quot;#,##0"/>
    <numFmt numFmtId="176" formatCode="_-* #,##0_-;\-* #,##0_-;_-* &quot;-&quot;??_-;_-@_-"/>
    <numFmt numFmtId="177" formatCode="[$$-240A]#,##0.00"/>
    <numFmt numFmtId="178" formatCode="&quot;$&quot;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u val="single"/>
      <sz val="11"/>
      <color indexed="12"/>
      <name val="Century Gothic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 val="single"/>
      <sz val="11"/>
      <color theme="10"/>
      <name val="Century Gothic"/>
      <family val="2"/>
    </font>
    <font>
      <sz val="10"/>
      <color rgb="FF222222"/>
      <name val="Century Gothic"/>
      <family val="2"/>
    </font>
    <font>
      <b/>
      <sz val="10"/>
      <color rgb="FF222222"/>
      <name val="Century Gothic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34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/>
    </xf>
    <xf numFmtId="172" fontId="48" fillId="0" borderId="14" xfId="0" applyNumberFormat="1" applyFont="1" applyFill="1" applyBorder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14" xfId="0" applyFont="1" applyFill="1" applyBorder="1" applyAlignment="1">
      <alignment horizontal="left" indent="2"/>
    </xf>
    <xf numFmtId="172" fontId="47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7" fillId="35" borderId="14" xfId="0" applyFont="1" applyFill="1" applyBorder="1" applyAlignment="1">
      <alignment horizontal="left" indent="2"/>
    </xf>
    <xf numFmtId="172" fontId="47" fillId="35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177" fontId="47" fillId="0" borderId="14" xfId="0" applyNumberFormat="1" applyFont="1" applyFill="1" applyBorder="1" applyAlignment="1">
      <alignment/>
    </xf>
    <xf numFmtId="172" fontId="48" fillId="0" borderId="14" xfId="0" applyNumberFormat="1" applyFont="1" applyFill="1" applyBorder="1" applyAlignment="1">
      <alignment/>
    </xf>
    <xf numFmtId="177" fontId="48" fillId="0" borderId="14" xfId="0" applyNumberFormat="1" applyFont="1" applyFill="1" applyBorder="1" applyAlignment="1">
      <alignment/>
    </xf>
    <xf numFmtId="0" fontId="48" fillId="0" borderId="15" xfId="0" applyFont="1" applyFill="1" applyBorder="1" applyAlignment="1">
      <alignment/>
    </xf>
    <xf numFmtId="172" fontId="49" fillId="0" borderId="14" xfId="45" applyNumberFormat="1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/>
    </xf>
    <xf numFmtId="177" fontId="48" fillId="0" borderId="15" xfId="0" applyNumberFormat="1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0" fontId="47" fillId="0" borderId="16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177" fontId="47" fillId="0" borderId="1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67" fontId="48" fillId="0" borderId="0" xfId="0" applyNumberFormat="1" applyFont="1" applyFill="1" applyBorder="1" applyAlignment="1">
      <alignment/>
    </xf>
    <xf numFmtId="167" fontId="48" fillId="0" borderId="14" xfId="0" applyNumberFormat="1" applyFont="1" applyFill="1" applyBorder="1" applyAlignment="1">
      <alignment/>
    </xf>
    <xf numFmtId="0" fontId="47" fillId="36" borderId="0" xfId="0" applyFont="1" applyFill="1" applyAlignment="1">
      <alignment/>
    </xf>
    <xf numFmtId="0" fontId="48" fillId="0" borderId="17" xfId="0" applyFont="1" applyFill="1" applyBorder="1" applyAlignment="1">
      <alignment horizontal="center" vertical="center" wrapText="1"/>
    </xf>
    <xf numFmtId="173" fontId="48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4" xfId="0" applyFont="1" applyFill="1" applyBorder="1" applyAlignment="1">
      <alignment/>
    </xf>
    <xf numFmtId="0" fontId="47" fillId="0" borderId="14" xfId="0" applyNumberFormat="1" applyFont="1" applyFill="1" applyBorder="1" applyAlignment="1">
      <alignment horizontal="center"/>
    </xf>
    <xf numFmtId="0" fontId="47" fillId="0" borderId="14" xfId="0" applyNumberFormat="1" applyFont="1" applyFill="1" applyBorder="1" applyAlignment="1">
      <alignment/>
    </xf>
    <xf numFmtId="0" fontId="47" fillId="0" borderId="14" xfId="0" applyFont="1" applyBorder="1" applyAlignment="1">
      <alignment/>
    </xf>
    <xf numFmtId="9" fontId="47" fillId="0" borderId="14" xfId="53" applyFont="1" applyBorder="1" applyAlignment="1">
      <alignment horizontal="center"/>
    </xf>
    <xf numFmtId="0" fontId="47" fillId="0" borderId="0" xfId="0" applyFont="1" applyAlignment="1">
      <alignment/>
    </xf>
    <xf numFmtId="9" fontId="47" fillId="0" borderId="0" xfId="53" applyFont="1" applyAlignment="1">
      <alignment/>
    </xf>
    <xf numFmtId="9" fontId="47" fillId="0" borderId="14" xfId="0" applyNumberFormat="1" applyFont="1" applyBorder="1" applyAlignment="1">
      <alignment/>
    </xf>
    <xf numFmtId="10" fontId="47" fillId="0" borderId="14" xfId="0" applyNumberFormat="1" applyFont="1" applyBorder="1" applyAlignment="1">
      <alignment/>
    </xf>
    <xf numFmtId="9" fontId="47" fillId="35" borderId="14" xfId="0" applyNumberFormat="1" applyFont="1" applyFill="1" applyBorder="1" applyAlignment="1">
      <alignment/>
    </xf>
    <xf numFmtId="0" fontId="48" fillId="0" borderId="14" xfId="0" applyFont="1" applyBorder="1" applyAlignment="1">
      <alignment horizontal="center"/>
    </xf>
    <xf numFmtId="175" fontId="47" fillId="0" borderId="14" xfId="0" applyNumberFormat="1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178" fontId="47" fillId="0" borderId="14" xfId="0" applyNumberFormat="1" applyFont="1" applyFill="1" applyBorder="1" applyAlignment="1">
      <alignment horizontal="center" vertical="center"/>
    </xf>
    <xf numFmtId="174" fontId="47" fillId="0" borderId="14" xfId="47" applyNumberFormat="1" applyFont="1" applyFill="1" applyBorder="1" applyAlignment="1">
      <alignment horizontal="center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174" fontId="47" fillId="0" borderId="14" xfId="0" applyNumberFormat="1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174" fontId="48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9" fontId="47" fillId="0" borderId="0" xfId="0" applyNumberFormat="1" applyFont="1" applyAlignment="1">
      <alignment/>
    </xf>
    <xf numFmtId="0" fontId="49" fillId="0" borderId="0" xfId="45" applyFont="1" applyAlignment="1">
      <alignment/>
    </xf>
    <xf numFmtId="175" fontId="47" fillId="0" borderId="0" xfId="0" applyNumberFormat="1" applyFont="1" applyAlignment="1">
      <alignment/>
    </xf>
    <xf numFmtId="0" fontId="50" fillId="0" borderId="14" xfId="0" applyFont="1" applyBorder="1" applyAlignment="1">
      <alignment vertical="center" wrapText="1"/>
    </xf>
    <xf numFmtId="176" fontId="47" fillId="0" borderId="14" xfId="47" applyNumberFormat="1" applyFont="1" applyBorder="1" applyAlignment="1">
      <alignment/>
    </xf>
    <xf numFmtId="170" fontId="48" fillId="0" borderId="14" xfId="49" applyFont="1" applyBorder="1" applyAlignment="1">
      <alignment/>
    </xf>
    <xf numFmtId="176" fontId="48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 vertical="center" wrapText="1"/>
    </xf>
    <xf numFmtId="172" fontId="47" fillId="0" borderId="14" xfId="47" applyNumberFormat="1" applyFont="1" applyBorder="1" applyAlignment="1">
      <alignment/>
    </xf>
    <xf numFmtId="0" fontId="51" fillId="0" borderId="14" xfId="0" applyFont="1" applyFill="1" applyBorder="1" applyAlignment="1">
      <alignment vertical="center" wrapText="1"/>
    </xf>
    <xf numFmtId="172" fontId="48" fillId="0" borderId="14" xfId="0" applyNumberFormat="1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37" borderId="14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175" fontId="47" fillId="0" borderId="14" xfId="0" applyNumberFormat="1" applyFont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175" fontId="47" fillId="37" borderId="14" xfId="0" applyNumberFormat="1" applyFont="1" applyFill="1" applyBorder="1" applyAlignment="1">
      <alignment horizontal="center" vertical="center" wrapText="1"/>
    </xf>
    <xf numFmtId="175" fontId="47" fillId="37" borderId="14" xfId="0" applyNumberFormat="1" applyFont="1" applyFill="1" applyBorder="1" applyAlignment="1">
      <alignment horizontal="center"/>
    </xf>
    <xf numFmtId="176" fontId="47" fillId="0" borderId="0" xfId="47" applyNumberFormat="1" applyFont="1" applyAlignment="1">
      <alignment/>
    </xf>
    <xf numFmtId="0" fontId="48" fillId="37" borderId="14" xfId="0" applyFont="1" applyFill="1" applyBorder="1" applyAlignment="1">
      <alignment/>
    </xf>
    <xf numFmtId="175" fontId="48" fillId="37" borderId="14" xfId="0" applyNumberFormat="1" applyFont="1" applyFill="1" applyBorder="1" applyAlignment="1">
      <alignment/>
    </xf>
    <xf numFmtId="175" fontId="48" fillId="37" borderId="14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172" fontId="47" fillId="0" borderId="14" xfId="0" applyNumberFormat="1" applyFont="1" applyBorder="1" applyAlignment="1">
      <alignment horizontal="center"/>
    </xf>
    <xf numFmtId="173" fontId="47" fillId="0" borderId="18" xfId="0" applyNumberFormat="1" applyFont="1" applyBorder="1" applyAlignment="1">
      <alignment horizontal="center" vertical="center" wrapText="1"/>
    </xf>
    <xf numFmtId="173" fontId="47" fillId="0" borderId="19" xfId="0" applyNumberFormat="1" applyFont="1" applyBorder="1" applyAlignment="1">
      <alignment horizontal="center" vertical="center" wrapText="1"/>
    </xf>
    <xf numFmtId="173" fontId="48" fillId="0" borderId="17" xfId="0" applyNumberFormat="1" applyFont="1" applyBorder="1" applyAlignment="1">
      <alignment horizontal="center" vertical="center" wrapText="1"/>
    </xf>
    <xf numFmtId="173" fontId="48" fillId="0" borderId="20" xfId="0" applyNumberFormat="1" applyFont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22" xfId="0" applyFont="1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73" fontId="48" fillId="0" borderId="16" xfId="0" applyNumberFormat="1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/>
    </xf>
    <xf numFmtId="0" fontId="48" fillId="37" borderId="30" xfId="0" applyFont="1" applyFill="1" applyBorder="1" applyAlignment="1">
      <alignment horizontal="center"/>
    </xf>
    <xf numFmtId="0" fontId="48" fillId="37" borderId="1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37" borderId="14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19" xfId="0" applyFont="1" applyFill="1" applyBorder="1" applyAlignment="1">
      <alignment horizontal="left" vertical="center" wrapText="1"/>
    </xf>
    <xf numFmtId="0" fontId="47" fillId="36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28575</xdr:rowOff>
    </xdr:from>
    <xdr:to>
      <xdr:col>0</xdr:col>
      <xdr:colOff>1047750</xdr:colOff>
      <xdr:row>2</xdr:row>
      <xdr:rowOff>200025</xdr:rowOff>
    </xdr:to>
    <xdr:pic>
      <xdr:nvPicPr>
        <xdr:cNvPr id="1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1123950</xdr:colOff>
      <xdr:row>3</xdr:row>
      <xdr:rowOff>0</xdr:rowOff>
    </xdr:to>
    <xdr:pic>
      <xdr:nvPicPr>
        <xdr:cNvPr id="2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37</xdr:row>
      <xdr:rowOff>85725</xdr:rowOff>
    </xdr:from>
    <xdr:to>
      <xdr:col>4</xdr:col>
      <xdr:colOff>1009650</xdr:colOff>
      <xdr:row>41</xdr:row>
      <xdr:rowOff>95250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4752975" y="8258175"/>
          <a:ext cx="2438400" cy="8382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 es el valor presente neto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las regalías para la Universidad. Estos valores son los que guian la decisión final.</a:t>
          </a:r>
        </a:p>
      </xdr:txBody>
    </xdr:sp>
    <xdr:clientData/>
  </xdr:twoCellAnchor>
  <xdr:twoCellAnchor>
    <xdr:from>
      <xdr:col>2</xdr:col>
      <xdr:colOff>504825</xdr:colOff>
      <xdr:row>29</xdr:row>
      <xdr:rowOff>161925</xdr:rowOff>
    </xdr:from>
    <xdr:to>
      <xdr:col>4</xdr:col>
      <xdr:colOff>457200</xdr:colOff>
      <xdr:row>32</xdr:row>
      <xdr:rowOff>95250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762500" y="6657975"/>
          <a:ext cx="1876425" cy="5619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 es el valor presente neto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spin off.</a:t>
          </a:r>
        </a:p>
      </xdr:txBody>
    </xdr:sp>
    <xdr:clientData/>
  </xdr:twoCellAnchor>
  <xdr:twoCellAnchor>
    <xdr:from>
      <xdr:col>2</xdr:col>
      <xdr:colOff>19050</xdr:colOff>
      <xdr:row>30</xdr:row>
      <xdr:rowOff>57150</xdr:rowOff>
    </xdr:from>
    <xdr:to>
      <xdr:col>2</xdr:col>
      <xdr:colOff>419100</xdr:colOff>
      <xdr:row>31</xdr:row>
      <xdr:rowOff>114300</xdr:rowOff>
    </xdr:to>
    <xdr:sp>
      <xdr:nvSpPr>
        <xdr:cNvPr id="3" name="4 Flecha derecha"/>
        <xdr:cNvSpPr>
          <a:spLocks/>
        </xdr:cNvSpPr>
      </xdr:nvSpPr>
      <xdr:spPr>
        <a:xfrm>
          <a:off x="4276725" y="6762750"/>
          <a:ext cx="400050" cy="266700"/>
        </a:xfrm>
        <a:prstGeom prst="rightArrow">
          <a:avLst>
            <a:gd name="adj" fmla="val 19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38</xdr:row>
      <xdr:rowOff>38100</xdr:rowOff>
    </xdr:from>
    <xdr:to>
      <xdr:col>2</xdr:col>
      <xdr:colOff>457200</xdr:colOff>
      <xdr:row>39</xdr:row>
      <xdr:rowOff>95250</xdr:rowOff>
    </xdr:to>
    <xdr:sp>
      <xdr:nvSpPr>
        <xdr:cNvPr id="4" name="5 Flecha derecha"/>
        <xdr:cNvSpPr>
          <a:spLocks/>
        </xdr:cNvSpPr>
      </xdr:nvSpPr>
      <xdr:spPr>
        <a:xfrm>
          <a:off x="4314825" y="8420100"/>
          <a:ext cx="400050" cy="266700"/>
        </a:xfrm>
        <a:prstGeom prst="rightArrow">
          <a:avLst>
            <a:gd name="adj" fmla="val 19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161925</xdr:rowOff>
    </xdr:from>
    <xdr:to>
      <xdr:col>0</xdr:col>
      <xdr:colOff>1181100</xdr:colOff>
      <xdr:row>2</xdr:row>
      <xdr:rowOff>0</xdr:rowOff>
    </xdr:to>
    <xdr:pic>
      <xdr:nvPicPr>
        <xdr:cNvPr id="5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476250</xdr:rowOff>
    </xdr:from>
    <xdr:to>
      <xdr:col>0</xdr:col>
      <xdr:colOff>1123950</xdr:colOff>
      <xdr:row>0</xdr:row>
      <xdr:rowOff>476250</xdr:rowOff>
    </xdr:to>
    <xdr:pic>
      <xdr:nvPicPr>
        <xdr:cNvPr id="6" name="Imagen 1" descr="Descripción: Escudo U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28575</xdr:rowOff>
    </xdr:from>
    <xdr:to>
      <xdr:col>0</xdr:col>
      <xdr:colOff>1047750</xdr:colOff>
      <xdr:row>2</xdr:row>
      <xdr:rowOff>200025</xdr:rowOff>
    </xdr:to>
    <xdr:pic>
      <xdr:nvPicPr>
        <xdr:cNvPr id="1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0</xdr:row>
      <xdr:rowOff>47625</xdr:rowOff>
    </xdr:from>
    <xdr:to>
      <xdr:col>0</xdr:col>
      <xdr:colOff>1943100</xdr:colOff>
      <xdr:row>3</xdr:row>
      <xdr:rowOff>19050</xdr:rowOff>
    </xdr:to>
    <xdr:pic>
      <xdr:nvPicPr>
        <xdr:cNvPr id="2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28575</xdr:rowOff>
    </xdr:from>
    <xdr:to>
      <xdr:col>0</xdr:col>
      <xdr:colOff>1047750</xdr:colOff>
      <xdr:row>2</xdr:row>
      <xdr:rowOff>200025</xdr:rowOff>
    </xdr:to>
    <xdr:pic>
      <xdr:nvPicPr>
        <xdr:cNvPr id="1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47625</xdr:rowOff>
    </xdr:from>
    <xdr:to>
      <xdr:col>0</xdr:col>
      <xdr:colOff>1552575</xdr:colOff>
      <xdr:row>3</xdr:row>
      <xdr:rowOff>19050</xdr:rowOff>
    </xdr:to>
    <xdr:pic>
      <xdr:nvPicPr>
        <xdr:cNvPr id="2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28575</xdr:rowOff>
    </xdr:from>
    <xdr:to>
      <xdr:col>0</xdr:col>
      <xdr:colOff>1047750</xdr:colOff>
      <xdr:row>2</xdr:row>
      <xdr:rowOff>190500</xdr:rowOff>
    </xdr:to>
    <xdr:pic>
      <xdr:nvPicPr>
        <xdr:cNvPr id="1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38100</xdr:rowOff>
    </xdr:from>
    <xdr:to>
      <xdr:col>0</xdr:col>
      <xdr:colOff>1533525</xdr:colOff>
      <xdr:row>3</xdr:row>
      <xdr:rowOff>0</xdr:rowOff>
    </xdr:to>
    <xdr:pic>
      <xdr:nvPicPr>
        <xdr:cNvPr id="2" name="Picture 2" descr="http://www.ucm.edu.co/wp-content/uploads/imagenes/institucional/escudo_u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180975</xdr:colOff>
      <xdr:row>14</xdr:row>
      <xdr:rowOff>171450</xdr:rowOff>
    </xdr:from>
    <xdr:ext cx="1733550" cy="895350"/>
    <xdr:sp>
      <xdr:nvSpPr>
        <xdr:cNvPr id="3" name="CuadroTexto 3"/>
        <xdr:cNvSpPr txBox="1">
          <a:spLocks noChangeArrowheads="1"/>
        </xdr:cNvSpPr>
      </xdr:nvSpPr>
      <xdr:spPr>
        <a:xfrm>
          <a:off x="3009900" y="3143250"/>
          <a:ext cx="1733550" cy="8953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partir del año 2, la spin off funcionará en instalaciones fuera de la Universidad.</a:t>
          </a:r>
        </a:p>
      </xdr:txBody>
    </xdr:sp>
    <xdr:clientData/>
  </xdr:oneCellAnchor>
  <xdr:twoCellAnchor>
    <xdr:from>
      <xdr:col>2</xdr:col>
      <xdr:colOff>400050</xdr:colOff>
      <xdr:row>13</xdr:row>
      <xdr:rowOff>38100</xdr:rowOff>
    </xdr:from>
    <xdr:to>
      <xdr:col>2</xdr:col>
      <xdr:colOff>485775</xdr:colOff>
      <xdr:row>14</xdr:row>
      <xdr:rowOff>66675</xdr:rowOff>
    </xdr:to>
    <xdr:sp>
      <xdr:nvSpPr>
        <xdr:cNvPr id="4" name="Flecha arriba 4"/>
        <xdr:cNvSpPr>
          <a:spLocks/>
        </xdr:cNvSpPr>
      </xdr:nvSpPr>
      <xdr:spPr>
        <a:xfrm>
          <a:off x="3228975" y="2781300"/>
          <a:ext cx="85725" cy="257175"/>
        </a:xfrm>
        <a:prstGeom prst="up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6">
      <selection activeCell="B13" sqref="B13:C13"/>
    </sheetView>
  </sheetViews>
  <sheetFormatPr defaultColWidth="11.421875" defaultRowHeight="15"/>
  <cols>
    <col min="1" max="1" width="21.28125" style="10" customWidth="1"/>
    <col min="2" max="2" width="17.00390625" style="10" customWidth="1"/>
    <col min="3" max="3" width="27.28125" style="10" customWidth="1"/>
    <col min="4" max="4" width="23.00390625" style="10" customWidth="1"/>
    <col min="5" max="5" width="26.421875" style="10" customWidth="1"/>
    <col min="6" max="16384" width="11.421875" style="10" customWidth="1"/>
  </cols>
  <sheetData>
    <row r="1" spans="1:5" ht="16.5">
      <c r="A1" s="97"/>
      <c r="B1" s="98"/>
      <c r="C1" s="103" t="s">
        <v>17</v>
      </c>
      <c r="D1" s="104"/>
      <c r="E1" s="105"/>
    </row>
    <row r="2" spans="1:5" ht="17.25" thickBot="1">
      <c r="A2" s="99"/>
      <c r="B2" s="100"/>
      <c r="C2" s="106"/>
      <c r="D2" s="107"/>
      <c r="E2" s="108"/>
    </row>
    <row r="3" spans="1:5" ht="16.5">
      <c r="A3" s="99"/>
      <c r="B3" s="100"/>
      <c r="C3" s="103" t="s">
        <v>18</v>
      </c>
      <c r="D3" s="104"/>
      <c r="E3" s="105"/>
    </row>
    <row r="4" spans="1:5" ht="17.25" thickBot="1">
      <c r="A4" s="101"/>
      <c r="B4" s="102"/>
      <c r="C4" s="106"/>
      <c r="D4" s="107"/>
      <c r="E4" s="108"/>
    </row>
    <row r="7" spans="1:5" ht="16.5">
      <c r="A7" s="12" t="s">
        <v>19</v>
      </c>
      <c r="B7" s="109" t="s">
        <v>20</v>
      </c>
      <c r="C7" s="109"/>
      <c r="D7" s="109" t="s">
        <v>21</v>
      </c>
      <c r="E7" s="109"/>
    </row>
    <row r="8" spans="1:5" ht="60.75" customHeight="1">
      <c r="A8" s="40" t="s">
        <v>25</v>
      </c>
      <c r="B8" s="110" t="s">
        <v>28</v>
      </c>
      <c r="C8" s="111"/>
      <c r="D8" s="110" t="s">
        <v>29</v>
      </c>
      <c r="E8" s="111"/>
    </row>
    <row r="9" spans="1:5" ht="63.75" customHeight="1">
      <c r="A9" s="95" t="s">
        <v>22</v>
      </c>
      <c r="B9" s="93" t="s">
        <v>110</v>
      </c>
      <c r="C9" s="94"/>
      <c r="D9" s="93" t="s">
        <v>54</v>
      </c>
      <c r="E9" s="94"/>
    </row>
    <row r="10" spans="1:5" ht="63.75" customHeight="1">
      <c r="A10" s="96"/>
      <c r="B10" s="93" t="s">
        <v>27</v>
      </c>
      <c r="C10" s="94"/>
      <c r="D10" s="93" t="s">
        <v>51</v>
      </c>
      <c r="E10" s="94"/>
    </row>
    <row r="11" spans="1:5" ht="63.75" customHeight="1">
      <c r="A11" s="96"/>
      <c r="B11" s="93" t="s">
        <v>52</v>
      </c>
      <c r="C11" s="94"/>
      <c r="D11" s="93" t="s">
        <v>53</v>
      </c>
      <c r="E11" s="94"/>
    </row>
    <row r="12" spans="1:5" ht="63.75" customHeight="1">
      <c r="A12" s="96"/>
      <c r="B12" s="93" t="s">
        <v>44</v>
      </c>
      <c r="C12" s="94"/>
      <c r="D12" s="93" t="s">
        <v>23</v>
      </c>
      <c r="E12" s="94"/>
    </row>
    <row r="13" spans="1:5" ht="93.75" customHeight="1">
      <c r="A13" s="41" t="s">
        <v>26</v>
      </c>
      <c r="B13" s="93" t="s">
        <v>43</v>
      </c>
      <c r="C13" s="94"/>
      <c r="D13" s="93" t="s">
        <v>31</v>
      </c>
      <c r="E13" s="94"/>
    </row>
    <row r="14" spans="1:5" ht="51" customHeight="1">
      <c r="A14" s="41" t="s">
        <v>24</v>
      </c>
      <c r="B14" s="93" t="s">
        <v>45</v>
      </c>
      <c r="C14" s="94"/>
      <c r="D14" s="93" t="s">
        <v>55</v>
      </c>
      <c r="E14" s="94"/>
    </row>
    <row r="15" spans="1:5" ht="51" customHeight="1">
      <c r="A15" s="95" t="s">
        <v>47</v>
      </c>
      <c r="B15" s="93" t="s">
        <v>49</v>
      </c>
      <c r="C15" s="94"/>
      <c r="D15" s="93" t="s">
        <v>50</v>
      </c>
      <c r="E15" s="94"/>
    </row>
    <row r="16" spans="1:5" ht="55.5" customHeight="1">
      <c r="A16" s="112"/>
      <c r="B16" s="93" t="s">
        <v>30</v>
      </c>
      <c r="C16" s="94"/>
      <c r="D16" s="93" t="s">
        <v>48</v>
      </c>
      <c r="E16" s="94"/>
    </row>
    <row r="17" spans="2:5" ht="16.5">
      <c r="B17" s="42"/>
      <c r="C17" s="42"/>
      <c r="D17" s="42"/>
      <c r="E17" s="42"/>
    </row>
  </sheetData>
  <sheetProtection/>
  <mergeCells count="25">
    <mergeCell ref="B10:C10"/>
    <mergeCell ref="D10:E10"/>
    <mergeCell ref="A15:A16"/>
    <mergeCell ref="B15:C15"/>
    <mergeCell ref="D15:E15"/>
    <mergeCell ref="B11:C11"/>
    <mergeCell ref="D11:E11"/>
    <mergeCell ref="D16:E16"/>
    <mergeCell ref="A1:B4"/>
    <mergeCell ref="C1:E2"/>
    <mergeCell ref="C3:E4"/>
    <mergeCell ref="B7:C7"/>
    <mergeCell ref="D7:E7"/>
    <mergeCell ref="B8:C8"/>
    <mergeCell ref="D8:E8"/>
    <mergeCell ref="B9:C9"/>
    <mergeCell ref="D9:E9"/>
    <mergeCell ref="A9:A12"/>
    <mergeCell ref="B12:C12"/>
    <mergeCell ref="D12:E12"/>
    <mergeCell ref="B16:C16"/>
    <mergeCell ref="B14:C14"/>
    <mergeCell ref="D14:E14"/>
    <mergeCell ref="B13:C13"/>
    <mergeCell ref="D13:E1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PageLayoutView="0" workbookViewId="0" topLeftCell="A1">
      <selection activeCell="I6" sqref="I6"/>
    </sheetView>
  </sheetViews>
  <sheetFormatPr defaultColWidth="11.421875" defaultRowHeight="15"/>
  <cols>
    <col min="1" max="1" width="43.00390625" style="11" customWidth="1"/>
    <col min="2" max="2" width="20.8515625" style="11" customWidth="1"/>
    <col min="3" max="3" width="14.28125" style="11" customWidth="1"/>
    <col min="4" max="4" width="14.57421875" style="11" customWidth="1"/>
    <col min="5" max="5" width="15.28125" style="11" customWidth="1"/>
    <col min="6" max="6" width="15.00390625" style="11" customWidth="1"/>
    <col min="7" max="7" width="14.7109375" style="11" bestFit="1" customWidth="1"/>
    <col min="8" max="8" width="11.421875" style="11" customWidth="1"/>
    <col min="9" max="9" width="15.28125" style="11" customWidth="1"/>
    <col min="10" max="16384" width="11.421875" style="11" customWidth="1"/>
  </cols>
  <sheetData>
    <row r="1" spans="1:6" s="10" customFormat="1" ht="37.5" customHeight="1" thickBot="1">
      <c r="A1" s="119"/>
      <c r="B1" s="120" t="s">
        <v>99</v>
      </c>
      <c r="C1" s="120"/>
      <c r="D1" s="120"/>
      <c r="E1" s="1" t="s">
        <v>95</v>
      </c>
      <c r="F1" s="2" t="s">
        <v>112</v>
      </c>
    </row>
    <row r="2" spans="1:6" s="10" customFormat="1" ht="20.25" customHeight="1" thickBot="1">
      <c r="A2" s="119"/>
      <c r="B2" s="120"/>
      <c r="C2" s="120"/>
      <c r="D2" s="120"/>
      <c r="E2" s="3" t="s">
        <v>96</v>
      </c>
      <c r="F2" s="4">
        <v>1</v>
      </c>
    </row>
    <row r="3" spans="1:6" s="10" customFormat="1" ht="26.25" customHeight="1" thickBot="1">
      <c r="A3" s="119"/>
      <c r="B3" s="120"/>
      <c r="C3" s="120"/>
      <c r="D3" s="120"/>
      <c r="E3" s="3" t="s">
        <v>97</v>
      </c>
      <c r="F3" s="4" t="s">
        <v>98</v>
      </c>
    </row>
    <row r="4" ht="16.5"/>
    <row r="5" ht="16.5"/>
    <row r="6" ht="16.5"/>
    <row r="7" ht="16.5"/>
    <row r="8" ht="17.25" thickBot="1"/>
    <row r="9" spans="1:7" ht="15" customHeight="1">
      <c r="A9" s="103" t="s">
        <v>6</v>
      </c>
      <c r="B9" s="104"/>
      <c r="C9" s="104"/>
      <c r="D9" s="104"/>
      <c r="E9" s="104"/>
      <c r="F9" s="104"/>
      <c r="G9" s="105"/>
    </row>
    <row r="10" spans="1:7" ht="16.5">
      <c r="A10" s="121"/>
      <c r="B10" s="122"/>
      <c r="C10" s="122"/>
      <c r="D10" s="122"/>
      <c r="E10" s="122"/>
      <c r="F10" s="122"/>
      <c r="G10" s="123"/>
    </row>
    <row r="11" spans="1:7" ht="15" customHeight="1">
      <c r="A11" s="121" t="s">
        <v>7</v>
      </c>
      <c r="B11" s="122"/>
      <c r="C11" s="122"/>
      <c r="D11" s="122"/>
      <c r="E11" s="122"/>
      <c r="F11" s="122"/>
      <c r="G11" s="123"/>
    </row>
    <row r="12" spans="1:7" ht="17.25" thickBot="1">
      <c r="A12" s="106"/>
      <c r="B12" s="107"/>
      <c r="C12" s="107"/>
      <c r="D12" s="107"/>
      <c r="E12" s="107"/>
      <c r="F12" s="107"/>
      <c r="G12" s="108"/>
    </row>
    <row r="13" ht="16.5"/>
    <row r="14" spans="1:7" ht="16.5">
      <c r="A14" s="12" t="s">
        <v>0</v>
      </c>
      <c r="B14" s="12" t="s">
        <v>46</v>
      </c>
      <c r="C14" s="12" t="s">
        <v>1</v>
      </c>
      <c r="D14" s="12" t="s">
        <v>2</v>
      </c>
      <c r="E14" s="12" t="s">
        <v>3</v>
      </c>
      <c r="F14" s="12" t="s">
        <v>4</v>
      </c>
      <c r="G14" s="12" t="s">
        <v>5</v>
      </c>
    </row>
    <row r="15" spans="1:8" ht="16.5">
      <c r="A15" s="13" t="s">
        <v>10</v>
      </c>
      <c r="B15" s="14"/>
      <c r="C15" s="14"/>
      <c r="D15" s="14"/>
      <c r="E15" s="14"/>
      <c r="F15" s="14"/>
      <c r="G15" s="14"/>
      <c r="H15" s="15"/>
    </row>
    <row r="16" spans="1:8" ht="16.5">
      <c r="A16" s="16" t="s">
        <v>8</v>
      </c>
      <c r="B16" s="17"/>
      <c r="C16" s="17"/>
      <c r="D16" s="17"/>
      <c r="E16" s="17"/>
      <c r="F16" s="17"/>
      <c r="G16" s="17"/>
      <c r="H16" s="15"/>
    </row>
    <row r="17" spans="1:8" ht="16.5">
      <c r="A17" s="16" t="s">
        <v>9</v>
      </c>
      <c r="B17" s="17"/>
      <c r="C17" s="17"/>
      <c r="D17" s="17"/>
      <c r="E17" s="17"/>
      <c r="F17" s="17"/>
      <c r="G17" s="17"/>
      <c r="H17" s="15"/>
    </row>
    <row r="18" spans="1:8" ht="16.5">
      <c r="A18" s="18" t="s">
        <v>11</v>
      </c>
      <c r="B18" s="14"/>
      <c r="C18" s="17"/>
      <c r="D18" s="17"/>
      <c r="E18" s="17"/>
      <c r="F18" s="17"/>
      <c r="G18" s="17"/>
      <c r="H18" s="15"/>
    </row>
    <row r="19" spans="1:8" ht="16.5">
      <c r="A19" s="19" t="s">
        <v>12</v>
      </c>
      <c r="B19" s="20"/>
      <c r="C19" s="20"/>
      <c r="D19" s="20"/>
      <c r="E19" s="20"/>
      <c r="F19" s="20"/>
      <c r="G19" s="20"/>
      <c r="H19" s="15"/>
    </row>
    <row r="20" spans="1:8" ht="16.5">
      <c r="A20" s="16" t="s">
        <v>82</v>
      </c>
      <c r="C20" s="17"/>
      <c r="D20" s="17"/>
      <c r="E20" s="17"/>
      <c r="F20" s="17"/>
      <c r="G20" s="17"/>
      <c r="H20" s="15"/>
    </row>
    <row r="21" spans="1:8" ht="16.5">
      <c r="A21" s="13" t="s">
        <v>13</v>
      </c>
      <c r="B21" s="14"/>
      <c r="C21" s="14"/>
      <c r="D21" s="14"/>
      <c r="E21" s="14"/>
      <c r="F21" s="14"/>
      <c r="G21" s="14"/>
      <c r="H21" s="15"/>
    </row>
    <row r="22" spans="1:8" ht="16.5">
      <c r="A22" s="19" t="s">
        <v>86</v>
      </c>
      <c r="B22" s="20"/>
      <c r="C22" s="20"/>
      <c r="D22" s="20"/>
      <c r="E22" s="20"/>
      <c r="F22" s="20"/>
      <c r="G22" s="20"/>
      <c r="H22" s="15"/>
    </row>
    <row r="23" spans="1:8" ht="16.5">
      <c r="A23" s="16" t="s">
        <v>14</v>
      </c>
      <c r="B23" s="17"/>
      <c r="C23" s="17"/>
      <c r="D23" s="17"/>
      <c r="E23" s="17"/>
      <c r="F23" s="17"/>
      <c r="G23" s="17"/>
      <c r="H23" s="15"/>
    </row>
    <row r="24" spans="1:8" ht="16.5">
      <c r="A24" s="16" t="s">
        <v>15</v>
      </c>
      <c r="B24" s="17"/>
      <c r="C24" s="17"/>
      <c r="D24" s="17"/>
      <c r="E24" s="17"/>
      <c r="F24" s="17"/>
      <c r="G24" s="17"/>
      <c r="H24" s="15"/>
    </row>
    <row r="25" spans="1:8" ht="16.5">
      <c r="A25" s="16" t="s">
        <v>36</v>
      </c>
      <c r="B25" s="17"/>
      <c r="C25" s="17"/>
      <c r="D25" s="17"/>
      <c r="E25" s="17"/>
      <c r="F25" s="17"/>
      <c r="G25" s="17"/>
      <c r="H25" s="15"/>
    </row>
    <row r="26" spans="1:8" ht="16.5">
      <c r="A26" s="21" t="s">
        <v>16</v>
      </c>
      <c r="B26" s="14"/>
      <c r="C26" s="14"/>
      <c r="D26" s="14"/>
      <c r="E26" s="14"/>
      <c r="F26" s="14"/>
      <c r="G26" s="14"/>
      <c r="H26" s="15"/>
    </row>
    <row r="27" spans="1:7" ht="16.5">
      <c r="A27" s="16" t="s">
        <v>70</v>
      </c>
      <c r="B27" s="22"/>
      <c r="C27" s="23"/>
      <c r="D27" s="23"/>
      <c r="E27" s="23"/>
      <c r="F27" s="23"/>
      <c r="G27" s="23"/>
    </row>
    <row r="28" spans="1:7" ht="16.5">
      <c r="A28" s="21" t="s">
        <v>88</v>
      </c>
      <c r="B28" s="24"/>
      <c r="C28" s="24"/>
      <c r="D28" s="24"/>
      <c r="E28" s="25"/>
      <c r="F28" s="25"/>
      <c r="G28" s="25"/>
    </row>
    <row r="29" spans="1:7" ht="16.5">
      <c r="A29" s="26" t="s">
        <v>81</v>
      </c>
      <c r="B29" s="27"/>
      <c r="C29" s="28"/>
      <c r="D29" s="28"/>
      <c r="E29" s="29"/>
      <c r="F29" s="29"/>
      <c r="G29" s="29"/>
    </row>
    <row r="30" s="30" customFormat="1" ht="16.5"/>
    <row r="31" spans="1:2" ht="16.5">
      <c r="A31" s="31" t="s">
        <v>72</v>
      </c>
      <c r="B31" s="32"/>
    </row>
    <row r="32" spans="1:2" ht="16.5">
      <c r="A32" s="18" t="s">
        <v>71</v>
      </c>
      <c r="B32" s="25"/>
    </row>
    <row r="33" spans="8:9" ht="16.5">
      <c r="H33" s="33"/>
      <c r="I33" s="33"/>
    </row>
    <row r="34" spans="1:9" ht="16.5">
      <c r="A34" s="18" t="s">
        <v>74</v>
      </c>
      <c r="B34" s="22"/>
      <c r="C34" s="34">
        <v>0</v>
      </c>
      <c r="D34" s="35">
        <f>0.15*D28</f>
        <v>0</v>
      </c>
      <c r="E34" s="35">
        <f>0.15*E28</f>
        <v>0</v>
      </c>
      <c r="F34" s="35">
        <f>0.15*F28</f>
        <v>0</v>
      </c>
      <c r="G34" s="35">
        <f>0.15*G28</f>
        <v>0</v>
      </c>
      <c r="H34" s="36"/>
      <c r="I34" s="37"/>
    </row>
    <row r="35" spans="1:9" ht="16.5">
      <c r="A35" s="18" t="s">
        <v>75</v>
      </c>
      <c r="B35" s="22"/>
      <c r="C35" s="34">
        <v>0</v>
      </c>
      <c r="D35" s="35">
        <f>0.3*D28</f>
        <v>0</v>
      </c>
      <c r="E35" s="35">
        <f>0.3*E28</f>
        <v>0</v>
      </c>
      <c r="F35" s="35">
        <f>0.3*F28</f>
        <v>0</v>
      </c>
      <c r="G35" s="35">
        <f>0.3*G28</f>
        <v>0</v>
      </c>
      <c r="H35" s="36"/>
      <c r="I35" s="37"/>
    </row>
    <row r="36" spans="1:9" ht="16.5">
      <c r="A36" s="18" t="s">
        <v>76</v>
      </c>
      <c r="B36" s="22"/>
      <c r="C36" s="34">
        <v>0</v>
      </c>
      <c r="D36" s="35">
        <f>0.45*D28</f>
        <v>0</v>
      </c>
      <c r="E36" s="35">
        <f>0.45*E28</f>
        <v>0</v>
      </c>
      <c r="F36" s="35">
        <f>0.45*F28</f>
        <v>0</v>
      </c>
      <c r="G36" s="35">
        <f>0.45*G28</f>
        <v>0</v>
      </c>
      <c r="H36" s="36"/>
      <c r="I36" s="37"/>
    </row>
    <row r="37" spans="8:9" ht="16.5">
      <c r="H37" s="33"/>
      <c r="I37" s="33"/>
    </row>
    <row r="38" spans="1:9" ht="16.5">
      <c r="A38" s="38" t="s">
        <v>89</v>
      </c>
      <c r="B38" s="23">
        <f>+NPV(B31,C34:G34)-B29</f>
        <v>0</v>
      </c>
      <c r="C38" s="33"/>
      <c r="D38" s="33"/>
      <c r="E38" s="33"/>
      <c r="F38" s="33"/>
      <c r="G38" s="33"/>
      <c r="H38" s="33"/>
      <c r="I38" s="33"/>
    </row>
    <row r="39" spans="1:7" ht="16.5">
      <c r="A39" s="38" t="s">
        <v>90</v>
      </c>
      <c r="B39" s="23">
        <f>+NPV(B31,C35:G35)-B29</f>
        <v>0</v>
      </c>
      <c r="C39" s="33"/>
      <c r="D39" s="33"/>
      <c r="E39" s="33"/>
      <c r="F39" s="33"/>
      <c r="G39" s="33"/>
    </row>
    <row r="40" spans="1:7" ht="16.5">
      <c r="A40" s="38" t="s">
        <v>91</v>
      </c>
      <c r="B40" s="23">
        <f>+NPV(B31,C36:G36)-B29</f>
        <v>0</v>
      </c>
      <c r="C40" s="33"/>
      <c r="D40" s="33"/>
      <c r="E40" s="33"/>
      <c r="F40" s="33"/>
      <c r="G40" s="33"/>
    </row>
    <row r="44" spans="1:2" ht="16.5">
      <c r="A44" s="39" t="s">
        <v>93</v>
      </c>
      <c r="B44" s="11" t="s">
        <v>94</v>
      </c>
    </row>
    <row r="45" ht="17.25" thickBot="1"/>
    <row r="46" spans="1:4" ht="33.75" thickBot="1">
      <c r="A46" s="6" t="s">
        <v>106</v>
      </c>
      <c r="B46" s="7" t="s">
        <v>107</v>
      </c>
      <c r="C46" s="7" t="s">
        <v>108</v>
      </c>
      <c r="D46" s="7" t="s">
        <v>109</v>
      </c>
    </row>
    <row r="47" spans="1:4" ht="49.5" customHeight="1">
      <c r="A47" s="113" t="s">
        <v>100</v>
      </c>
      <c r="B47" s="113" t="s">
        <v>111</v>
      </c>
      <c r="C47" s="116" t="s">
        <v>101</v>
      </c>
      <c r="D47" s="116" t="s">
        <v>102</v>
      </c>
    </row>
    <row r="48" spans="1:4" ht="16.5">
      <c r="A48" s="114"/>
      <c r="B48" s="114"/>
      <c r="C48" s="117"/>
      <c r="D48" s="117"/>
    </row>
    <row r="49" spans="1:4" ht="72.75" customHeight="1" thickBot="1">
      <c r="A49" s="115"/>
      <c r="B49" s="115"/>
      <c r="C49" s="118"/>
      <c r="D49" s="118"/>
    </row>
    <row r="50" spans="1:4" ht="17.25">
      <c r="A50" s="5"/>
      <c r="B50" s="10"/>
      <c r="C50" s="10"/>
      <c r="D50" s="10"/>
    </row>
    <row r="51" spans="1:4" ht="17.25">
      <c r="A51" s="5"/>
      <c r="B51" s="10"/>
      <c r="C51" s="10"/>
      <c r="D51" s="10"/>
    </row>
    <row r="52" spans="1:4" ht="18" thickBot="1">
      <c r="A52" s="5" t="s">
        <v>103</v>
      </c>
      <c r="B52" s="10"/>
      <c r="C52" s="10"/>
      <c r="D52" s="10"/>
    </row>
    <row r="53" spans="1:4" ht="17.25" thickBot="1">
      <c r="A53" s="6" t="s">
        <v>104</v>
      </c>
      <c r="B53" s="7" t="s">
        <v>105</v>
      </c>
      <c r="C53" s="10"/>
      <c r="D53" s="10"/>
    </row>
    <row r="54" spans="1:4" ht="17.25" thickBot="1">
      <c r="A54" s="9"/>
      <c r="B54" s="8"/>
      <c r="C54" s="10"/>
      <c r="D54" s="10"/>
    </row>
    <row r="55" spans="1:4" ht="17.25">
      <c r="A55" s="5"/>
      <c r="B55" s="10"/>
      <c r="C55" s="10"/>
      <c r="D55" s="10"/>
    </row>
    <row r="56" spans="1:4" ht="17.25">
      <c r="A56" s="5"/>
      <c r="B56" s="10"/>
      <c r="C56" s="10"/>
      <c r="D56" s="10"/>
    </row>
  </sheetData>
  <sheetProtection/>
  <mergeCells count="8">
    <mergeCell ref="A47:A49"/>
    <mergeCell ref="C47:C49"/>
    <mergeCell ref="D47:D49"/>
    <mergeCell ref="A1:A3"/>
    <mergeCell ref="B1:D3"/>
    <mergeCell ref="A9:G10"/>
    <mergeCell ref="A11:G12"/>
    <mergeCell ref="B47:B49"/>
  </mergeCells>
  <printOptions/>
  <pageMargins left="0.7" right="0.7" top="0.75" bottom="0.75" header="0.3" footer="0.3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31.28125" style="10" customWidth="1"/>
    <col min="2" max="2" width="13.00390625" style="10" customWidth="1"/>
    <col min="3" max="3" width="18.00390625" style="10" customWidth="1"/>
    <col min="4" max="4" width="12.57421875" style="10" bestFit="1" customWidth="1"/>
    <col min="5" max="5" width="12.8515625" style="10" customWidth="1"/>
    <col min="6" max="6" width="14.7109375" style="10" customWidth="1"/>
    <col min="7" max="16384" width="11.421875" style="10" customWidth="1"/>
  </cols>
  <sheetData>
    <row r="1" spans="1:6" ht="16.5">
      <c r="A1" s="97"/>
      <c r="B1" s="98"/>
      <c r="C1" s="103" t="s">
        <v>6</v>
      </c>
      <c r="D1" s="104"/>
      <c r="E1" s="104"/>
      <c r="F1" s="105"/>
    </row>
    <row r="2" spans="1:6" ht="17.25" thickBot="1">
      <c r="A2" s="99"/>
      <c r="B2" s="100"/>
      <c r="C2" s="121"/>
      <c r="D2" s="122"/>
      <c r="E2" s="122"/>
      <c r="F2" s="123"/>
    </row>
    <row r="3" spans="1:6" ht="16.5">
      <c r="A3" s="99"/>
      <c r="B3" s="100"/>
      <c r="C3" s="103" t="s">
        <v>62</v>
      </c>
      <c r="D3" s="104"/>
      <c r="E3" s="104"/>
      <c r="F3" s="105"/>
    </row>
    <row r="4" spans="1:6" ht="17.25" thickBot="1">
      <c r="A4" s="101"/>
      <c r="B4" s="102"/>
      <c r="C4" s="106"/>
      <c r="D4" s="107"/>
      <c r="E4" s="107"/>
      <c r="F4" s="108"/>
    </row>
    <row r="5" spans="1:6" ht="16.5">
      <c r="A5" s="11"/>
      <c r="B5" s="11"/>
      <c r="C5" s="11"/>
      <c r="D5" s="11"/>
      <c r="E5" s="11"/>
      <c r="F5" s="11"/>
    </row>
    <row r="6" spans="1:6" ht="16.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</row>
    <row r="7" spans="1:6" ht="16.5">
      <c r="A7" s="43" t="s">
        <v>63</v>
      </c>
      <c r="B7" s="44">
        <f>+D13</f>
        <v>0</v>
      </c>
      <c r="C7" s="44">
        <v>3</v>
      </c>
      <c r="D7" s="44">
        <v>4</v>
      </c>
      <c r="E7" s="44">
        <v>5</v>
      </c>
      <c r="F7" s="44">
        <v>7</v>
      </c>
    </row>
    <row r="8" spans="1:6" ht="16.5">
      <c r="A8" s="43" t="s">
        <v>64</v>
      </c>
      <c r="B8" s="45"/>
      <c r="C8" s="44"/>
      <c r="D8" s="44"/>
      <c r="E8" s="44"/>
      <c r="F8" s="44"/>
    </row>
    <row r="9" spans="1:6" ht="16.5">
      <c r="A9" s="43" t="s">
        <v>83</v>
      </c>
      <c r="B9" s="46"/>
      <c r="C9" s="47"/>
      <c r="D9" s="47"/>
      <c r="E9" s="47"/>
      <c r="F9" s="47"/>
    </row>
    <row r="10" spans="1:6" ht="16.5">
      <c r="A10" s="48"/>
      <c r="C10" s="49"/>
      <c r="D10" s="49"/>
      <c r="E10" s="49"/>
      <c r="F10" s="49"/>
    </row>
    <row r="11" spans="1:4" ht="16.5">
      <c r="A11" s="124" t="s">
        <v>65</v>
      </c>
      <c r="B11" s="125"/>
      <c r="C11" s="125"/>
      <c r="D11" s="126"/>
    </row>
    <row r="12" spans="1:4" ht="16.5">
      <c r="A12" s="127"/>
      <c r="B12" s="128"/>
      <c r="C12" s="129"/>
      <c r="D12" s="46"/>
    </row>
    <row r="13" spans="1:4" ht="16.5">
      <c r="A13" s="130"/>
      <c r="B13" s="131"/>
      <c r="C13" s="132"/>
      <c r="D13" s="46"/>
    </row>
    <row r="14" spans="1:4" ht="16.5">
      <c r="A14" s="130"/>
      <c r="B14" s="131"/>
      <c r="C14" s="132"/>
      <c r="D14" s="50"/>
    </row>
    <row r="15" spans="1:4" ht="16.5">
      <c r="A15" s="130"/>
      <c r="B15" s="131"/>
      <c r="C15" s="132"/>
      <c r="D15" s="51"/>
    </row>
    <row r="16" spans="1:4" ht="33" customHeight="1">
      <c r="A16" s="134"/>
      <c r="B16" s="135"/>
      <c r="C16" s="136"/>
      <c r="D16" s="52"/>
    </row>
    <row r="17" spans="1:4" ht="31.5" customHeight="1">
      <c r="A17" s="134"/>
      <c r="B17" s="135"/>
      <c r="C17" s="136"/>
      <c r="D17" s="52"/>
    </row>
    <row r="19" spans="1:5" ht="16.5">
      <c r="A19" s="133" t="s">
        <v>69</v>
      </c>
      <c r="B19" s="133"/>
      <c r="C19" s="133"/>
      <c r="D19" s="133"/>
      <c r="E19" s="133"/>
    </row>
    <row r="20" spans="1:5" ht="16.5">
      <c r="A20" s="53" t="s">
        <v>1</v>
      </c>
      <c r="B20" s="53" t="s">
        <v>2</v>
      </c>
      <c r="C20" s="53" t="s">
        <v>3</v>
      </c>
      <c r="D20" s="53" t="s">
        <v>4</v>
      </c>
      <c r="E20" s="53" t="s">
        <v>5</v>
      </c>
    </row>
    <row r="21" spans="1:5" ht="16.5">
      <c r="A21" s="54"/>
      <c r="B21" s="54"/>
      <c r="C21" s="54"/>
      <c r="D21" s="54"/>
      <c r="E21" s="54"/>
    </row>
  </sheetData>
  <sheetProtection/>
  <mergeCells count="11">
    <mergeCell ref="A15:C15"/>
    <mergeCell ref="A19:E19"/>
    <mergeCell ref="A14:C14"/>
    <mergeCell ref="A16:C16"/>
    <mergeCell ref="A17:C17"/>
    <mergeCell ref="A1:B4"/>
    <mergeCell ref="C1:F2"/>
    <mergeCell ref="C3:F4"/>
    <mergeCell ref="A11:D11"/>
    <mergeCell ref="A12:C12"/>
    <mergeCell ref="A13:C13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D1">
      <selection activeCell="D1" sqref="A1:IV16384"/>
    </sheetView>
  </sheetViews>
  <sheetFormatPr defaultColWidth="11.421875" defaultRowHeight="15"/>
  <cols>
    <col min="1" max="1" width="27.57421875" style="10" customWidth="1"/>
    <col min="2" max="2" width="12.421875" style="10" customWidth="1"/>
    <col min="3" max="7" width="12.140625" style="10" bestFit="1" customWidth="1"/>
    <col min="8" max="8" width="11.421875" style="10" customWidth="1"/>
    <col min="9" max="9" width="54.421875" style="10" customWidth="1"/>
    <col min="10" max="10" width="20.7109375" style="10" customWidth="1"/>
    <col min="11" max="11" width="14.7109375" style="10" customWidth="1"/>
    <col min="12" max="12" width="18.57421875" style="10" customWidth="1"/>
    <col min="13" max="16384" width="11.421875" style="10" customWidth="1"/>
  </cols>
  <sheetData>
    <row r="1" spans="1:6" ht="16.5">
      <c r="A1" s="97"/>
      <c r="B1" s="98"/>
      <c r="C1" s="103" t="s">
        <v>6</v>
      </c>
      <c r="D1" s="104"/>
      <c r="E1" s="104"/>
      <c r="F1" s="105"/>
    </row>
    <row r="2" spans="1:6" ht="17.25" thickBot="1">
      <c r="A2" s="99"/>
      <c r="B2" s="100"/>
      <c r="C2" s="121"/>
      <c r="D2" s="122"/>
      <c r="E2" s="122"/>
      <c r="F2" s="123"/>
    </row>
    <row r="3" spans="1:6" ht="16.5">
      <c r="A3" s="99"/>
      <c r="B3" s="100"/>
      <c r="C3" s="103" t="s">
        <v>32</v>
      </c>
      <c r="D3" s="104"/>
      <c r="E3" s="104"/>
      <c r="F3" s="105"/>
    </row>
    <row r="4" spans="1:6" ht="17.25" thickBot="1">
      <c r="A4" s="101"/>
      <c r="B4" s="102"/>
      <c r="C4" s="106"/>
      <c r="D4" s="107"/>
      <c r="E4" s="107"/>
      <c r="F4" s="108"/>
    </row>
    <row r="5" spans="9:12" ht="23.25" customHeight="1">
      <c r="I5" s="53" t="s">
        <v>0</v>
      </c>
      <c r="J5" s="53" t="s">
        <v>77</v>
      </c>
      <c r="K5" s="53" t="s">
        <v>78</v>
      </c>
      <c r="L5" s="53" t="s">
        <v>79</v>
      </c>
    </row>
    <row r="6" spans="1:12" ht="29.25" customHeight="1">
      <c r="A6" s="55" t="s">
        <v>34</v>
      </c>
      <c r="B6" s="55" t="s">
        <v>35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5</v>
      </c>
      <c r="I6" s="56"/>
      <c r="J6" s="57"/>
      <c r="K6" s="34"/>
      <c r="L6" s="58"/>
    </row>
    <row r="7" spans="1:12" ht="33" customHeight="1">
      <c r="A7" s="59"/>
      <c r="B7" s="60"/>
      <c r="C7" s="61"/>
      <c r="D7" s="54"/>
      <c r="E7" s="54"/>
      <c r="F7" s="54"/>
      <c r="G7" s="54"/>
      <c r="I7" s="46"/>
      <c r="J7" s="62"/>
      <c r="K7" s="34"/>
      <c r="L7" s="58"/>
    </row>
    <row r="8" spans="1:12" ht="16.5">
      <c r="A8" s="46"/>
      <c r="B8" s="60"/>
      <c r="C8" s="63"/>
      <c r="D8" s="54"/>
      <c r="E8" s="54"/>
      <c r="F8" s="54"/>
      <c r="G8" s="54"/>
      <c r="I8" s="46"/>
      <c r="J8" s="62"/>
      <c r="K8" s="34"/>
      <c r="L8" s="58"/>
    </row>
    <row r="9" spans="1:12" ht="16.5">
      <c r="A9" s="46"/>
      <c r="B9" s="60"/>
      <c r="C9" s="63"/>
      <c r="D9" s="54"/>
      <c r="E9" s="54"/>
      <c r="F9" s="54"/>
      <c r="G9" s="54"/>
      <c r="I9" s="22"/>
      <c r="J9" s="57"/>
      <c r="K9" s="34"/>
      <c r="L9" s="58"/>
    </row>
    <row r="10" spans="1:12" ht="16.5">
      <c r="A10" s="46"/>
      <c r="B10" s="60"/>
      <c r="C10" s="61"/>
      <c r="D10" s="54"/>
      <c r="E10" s="54"/>
      <c r="F10" s="54"/>
      <c r="G10" s="54"/>
      <c r="I10" s="46"/>
      <c r="J10" s="62"/>
      <c r="K10" s="34"/>
      <c r="L10" s="58"/>
    </row>
    <row r="11" spans="1:12" ht="16.5">
      <c r="A11" s="46"/>
      <c r="B11" s="60"/>
      <c r="C11" s="54"/>
      <c r="D11" s="54"/>
      <c r="E11" s="54"/>
      <c r="F11" s="54"/>
      <c r="G11" s="54"/>
      <c r="I11" s="22"/>
      <c r="J11" s="57"/>
      <c r="K11" s="22"/>
      <c r="L11" s="64"/>
    </row>
    <row r="12" spans="1:7" ht="16.5">
      <c r="A12" s="65" t="s">
        <v>33</v>
      </c>
      <c r="B12" s="60"/>
      <c r="C12" s="66">
        <f>SUM(C7:C11)</f>
        <v>0</v>
      </c>
      <c r="D12" s="66">
        <f>SUM(D7:D11)</f>
        <v>0</v>
      </c>
      <c r="E12" s="66">
        <f>SUM(E7:E11)</f>
        <v>0</v>
      </c>
      <c r="F12" s="66">
        <f>SUM(F7:F11)</f>
        <v>0</v>
      </c>
      <c r="G12" s="66">
        <f>SUM(G7:G11)</f>
        <v>0</v>
      </c>
    </row>
    <row r="14" ht="16.5">
      <c r="A14" s="67" t="s">
        <v>80</v>
      </c>
    </row>
    <row r="15" ht="16.5">
      <c r="A15" s="10" t="s">
        <v>84</v>
      </c>
    </row>
    <row r="16" spans="1:4" ht="16.5">
      <c r="A16" s="36" t="s">
        <v>85</v>
      </c>
      <c r="D16" s="68">
        <v>0.05</v>
      </c>
    </row>
    <row r="18" spans="1:3" ht="16.5">
      <c r="A18" s="49"/>
      <c r="C18" s="49"/>
    </row>
    <row r="20" spans="4:6" ht="16.5">
      <c r="D20" s="137" t="s">
        <v>92</v>
      </c>
      <c r="E20" s="137"/>
      <c r="F20" s="137"/>
    </row>
  </sheetData>
  <sheetProtection/>
  <mergeCells count="4">
    <mergeCell ref="A1:B4"/>
    <mergeCell ref="C1:F2"/>
    <mergeCell ref="C3:F4"/>
    <mergeCell ref="D20:F20"/>
  </mergeCells>
  <printOptions/>
  <pageMargins left="0.7" right="0.7" top="0.75" bottom="0.75" header="0.3" footer="0.3"/>
  <pageSetup horizontalDpi="600" verticalDpi="600" orientation="landscape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00390625" style="10" bestFit="1" customWidth="1"/>
    <col min="2" max="2" width="15.421875" style="10" customWidth="1"/>
    <col min="3" max="7" width="11.421875" style="10" customWidth="1"/>
    <col min="8" max="8" width="19.140625" style="10" customWidth="1"/>
    <col min="9" max="16384" width="11.421875" style="10" customWidth="1"/>
  </cols>
  <sheetData>
    <row r="1" spans="1:6" ht="16.5">
      <c r="A1" s="97"/>
      <c r="B1" s="98"/>
      <c r="C1" s="103" t="s">
        <v>6</v>
      </c>
      <c r="D1" s="104"/>
      <c r="E1" s="104"/>
      <c r="F1" s="105"/>
    </row>
    <row r="2" spans="1:6" ht="17.25" thickBot="1">
      <c r="A2" s="99"/>
      <c r="B2" s="100"/>
      <c r="C2" s="121"/>
      <c r="D2" s="122"/>
      <c r="E2" s="122"/>
      <c r="F2" s="123"/>
    </row>
    <row r="3" spans="1:8" ht="16.5">
      <c r="A3" s="99"/>
      <c r="B3" s="100"/>
      <c r="C3" s="103" t="s">
        <v>37</v>
      </c>
      <c r="D3" s="104"/>
      <c r="E3" s="104"/>
      <c r="F3" s="105"/>
      <c r="H3" s="69" t="s">
        <v>73</v>
      </c>
    </row>
    <row r="4" spans="1:6" ht="17.25" thickBot="1">
      <c r="A4" s="101"/>
      <c r="B4" s="102"/>
      <c r="C4" s="106"/>
      <c r="D4" s="107"/>
      <c r="E4" s="107"/>
      <c r="F4" s="108"/>
    </row>
    <row r="5" ht="16.5"/>
    <row r="6" ht="16.5"/>
    <row r="7" spans="1:9" ht="16.5">
      <c r="A7" s="12" t="s">
        <v>38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H7" s="12" t="s">
        <v>39</v>
      </c>
      <c r="I7" s="51">
        <v>0.0366</v>
      </c>
    </row>
    <row r="8" spans="1:6" ht="16.5">
      <c r="A8" s="46"/>
      <c r="B8" s="61"/>
      <c r="C8" s="54"/>
      <c r="D8" s="54"/>
      <c r="E8" s="54"/>
      <c r="F8" s="54"/>
    </row>
    <row r="9" spans="1:6" ht="16.5">
      <c r="A9" s="46"/>
      <c r="B9" s="63"/>
      <c r="C9" s="63"/>
      <c r="D9" s="63"/>
      <c r="E9" s="63"/>
      <c r="F9" s="63"/>
    </row>
    <row r="10" spans="1:6" ht="16.5">
      <c r="A10" s="46"/>
      <c r="B10" s="63"/>
      <c r="C10" s="63"/>
      <c r="D10" s="63"/>
      <c r="E10" s="63"/>
      <c r="F10" s="63"/>
    </row>
    <row r="11" spans="1:6" ht="16.5">
      <c r="A11" s="46"/>
      <c r="B11" s="63"/>
      <c r="C11" s="63"/>
      <c r="D11" s="63"/>
      <c r="E11" s="63"/>
      <c r="F11" s="63"/>
    </row>
    <row r="12" spans="1:6" ht="16.5">
      <c r="A12" s="46"/>
      <c r="B12" s="63"/>
      <c r="C12" s="63"/>
      <c r="D12" s="63"/>
      <c r="E12" s="63"/>
      <c r="F12" s="63"/>
    </row>
    <row r="13" spans="1:6" ht="16.5">
      <c r="A13" s="65"/>
      <c r="B13" s="66"/>
      <c r="C13" s="66"/>
      <c r="D13" s="66"/>
      <c r="E13" s="66"/>
      <c r="F13" s="66"/>
    </row>
    <row r="14" ht="18" customHeight="1"/>
    <row r="15" spans="1:2" ht="16.5">
      <c r="A15" s="10" t="s">
        <v>40</v>
      </c>
      <c r="B15" s="70"/>
    </row>
    <row r="16" spans="1:2" ht="16.5">
      <c r="A16" s="10" t="s">
        <v>41</v>
      </c>
      <c r="B16" s="70"/>
    </row>
    <row r="17" spans="1:2" ht="16.5">
      <c r="A17" s="10" t="s">
        <v>42</v>
      </c>
      <c r="B17" s="70"/>
    </row>
    <row r="18" ht="16.5"/>
    <row r="19" ht="16.5"/>
  </sheetData>
  <sheetProtection/>
  <mergeCells count="3">
    <mergeCell ref="A1:B4"/>
    <mergeCell ref="C1:F2"/>
    <mergeCell ref="C3:F4"/>
  </mergeCells>
  <hyperlinks>
    <hyperlink ref="H3" location="PROYECCION_FIRA!A1" display="IR"/>
  </hyperlinks>
  <printOptions/>
  <pageMargins left="0.7" right="0.7" top="0.75" bottom="0.75" header="0.3" footer="0.3"/>
  <pageSetup horizontalDpi="600" verticalDpi="600" orientation="landscape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2.00390625" style="10" customWidth="1"/>
    <col min="2" max="2" width="15.00390625" style="10" customWidth="1"/>
    <col min="3" max="16384" width="11.421875" style="10" customWidth="1"/>
  </cols>
  <sheetData>
    <row r="2" spans="1:2" ht="16.5">
      <c r="A2" s="65" t="s">
        <v>56</v>
      </c>
      <c r="B2" s="46"/>
    </row>
    <row r="3" spans="1:2" ht="21" customHeight="1">
      <c r="A3" s="71"/>
      <c r="B3" s="72"/>
    </row>
    <row r="4" spans="1:2" ht="21" customHeight="1">
      <c r="A4" s="71"/>
      <c r="B4" s="72"/>
    </row>
    <row r="5" spans="1:2" ht="16.5">
      <c r="A5" s="71"/>
      <c r="B5" s="72"/>
    </row>
    <row r="6" spans="1:2" ht="16.5">
      <c r="A6" s="71"/>
      <c r="B6" s="72"/>
    </row>
    <row r="7" spans="1:2" ht="16.5">
      <c r="A7" s="71"/>
      <c r="B7" s="72"/>
    </row>
    <row r="8" spans="1:2" ht="16.5">
      <c r="A8" s="71"/>
      <c r="B8" s="72"/>
    </row>
    <row r="9" spans="1:2" ht="16.5">
      <c r="A9" s="71"/>
      <c r="B9" s="72"/>
    </row>
    <row r="10" spans="1:2" ht="16.5">
      <c r="A10" s="71"/>
      <c r="B10" s="72"/>
    </row>
    <row r="11" spans="1:2" ht="16.5">
      <c r="A11" s="71"/>
      <c r="B11" s="72"/>
    </row>
    <row r="12" spans="1:2" ht="16.5">
      <c r="A12" s="73"/>
      <c r="B12" s="74"/>
    </row>
    <row r="14" spans="1:2" ht="16.5">
      <c r="A14" s="75"/>
      <c r="B14" s="76"/>
    </row>
    <row r="15" spans="1:2" ht="16.5">
      <c r="A15" s="77" t="s">
        <v>87</v>
      </c>
      <c r="B15" s="78">
        <f>+B14+B12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3.8515625" style="10" customWidth="1"/>
    <col min="2" max="2" width="15.8515625" style="10" customWidth="1"/>
    <col min="3" max="3" width="12.7109375" style="10" customWidth="1"/>
    <col min="4" max="4" width="14.28125" style="10" customWidth="1"/>
    <col min="5" max="5" width="26.140625" style="10" customWidth="1"/>
    <col min="6" max="6" width="24.28125" style="10" customWidth="1"/>
    <col min="7" max="7" width="6.8515625" style="10" customWidth="1"/>
    <col min="8" max="8" width="18.7109375" style="10" customWidth="1"/>
    <col min="9" max="9" width="8.57421875" style="10" customWidth="1"/>
    <col min="10" max="16384" width="11.421875" style="10" customWidth="1"/>
  </cols>
  <sheetData>
    <row r="1" ht="16.5"/>
    <row r="2" ht="16.5">
      <c r="A2" s="79" t="s">
        <v>57</v>
      </c>
    </row>
    <row r="3" ht="16.5"/>
    <row r="4" spans="1:9" ht="38.25" customHeight="1">
      <c r="A4" s="80" t="s">
        <v>58</v>
      </c>
      <c r="B4" s="81" t="s">
        <v>60</v>
      </c>
      <c r="C4" s="81" t="s">
        <v>59</v>
      </c>
      <c r="D4" s="81" t="s">
        <v>33</v>
      </c>
      <c r="E4" s="81" t="s">
        <v>61</v>
      </c>
      <c r="F4" s="81" t="s">
        <v>66</v>
      </c>
      <c r="H4" s="81" t="s">
        <v>67</v>
      </c>
      <c r="I4" s="51">
        <v>0.0366</v>
      </c>
    </row>
    <row r="5" spans="1:6" ht="24.75" customHeight="1">
      <c r="A5" s="71"/>
      <c r="B5" s="82"/>
      <c r="C5" s="54"/>
      <c r="D5" s="54"/>
      <c r="E5" s="82"/>
      <c r="F5" s="83"/>
    </row>
    <row r="6" spans="1:6" ht="24.75" customHeight="1">
      <c r="A6" s="71"/>
      <c r="B6" s="82"/>
      <c r="C6" s="54"/>
      <c r="D6" s="54"/>
      <c r="E6" s="82"/>
      <c r="F6" s="83"/>
    </row>
    <row r="7" spans="1:6" ht="24.75" customHeight="1">
      <c r="A7" s="71"/>
      <c r="B7" s="82"/>
      <c r="C7" s="54"/>
      <c r="D7" s="54"/>
      <c r="E7" s="82"/>
      <c r="F7" s="83"/>
    </row>
    <row r="8" spans="1:8" ht="24.75" customHeight="1">
      <c r="A8" s="80"/>
      <c r="B8" s="84"/>
      <c r="C8" s="85"/>
      <c r="D8" s="85"/>
      <c r="E8" s="84"/>
      <c r="F8" s="86"/>
      <c r="H8" s="87"/>
    </row>
    <row r="9" spans="1:6" ht="24.75" customHeight="1">
      <c r="A9" s="71"/>
      <c r="B9" s="82"/>
      <c r="C9" s="54"/>
      <c r="D9" s="54"/>
      <c r="E9" s="82"/>
      <c r="F9" s="83"/>
    </row>
    <row r="10" spans="1:6" ht="24.75" customHeight="1">
      <c r="A10" s="71"/>
      <c r="B10" s="82"/>
      <c r="C10" s="54"/>
      <c r="D10" s="54"/>
      <c r="E10" s="82"/>
      <c r="F10" s="83"/>
    </row>
    <row r="11" spans="1:6" ht="24.75" customHeight="1">
      <c r="A11" s="71"/>
      <c r="B11" s="82"/>
      <c r="C11" s="54"/>
      <c r="D11" s="54"/>
      <c r="E11" s="82"/>
      <c r="F11" s="83"/>
    </row>
    <row r="12" spans="1:6" ht="24.75" customHeight="1">
      <c r="A12" s="80"/>
      <c r="B12" s="84"/>
      <c r="C12" s="85"/>
      <c r="D12" s="85"/>
      <c r="E12" s="84"/>
      <c r="F12" s="86"/>
    </row>
    <row r="13" spans="1:6" ht="24.75" customHeight="1">
      <c r="A13" s="71"/>
      <c r="B13" s="82"/>
      <c r="C13" s="54"/>
      <c r="D13" s="54"/>
      <c r="E13" s="82"/>
      <c r="F13" s="83"/>
    </row>
    <row r="14" spans="1:6" ht="24.75" customHeight="1">
      <c r="A14" s="71"/>
      <c r="B14" s="82"/>
      <c r="C14" s="54"/>
      <c r="D14" s="54"/>
      <c r="E14" s="82"/>
      <c r="F14" s="83"/>
    </row>
    <row r="15" spans="1:6" ht="24.75" customHeight="1">
      <c r="A15" s="71"/>
      <c r="B15" s="82"/>
      <c r="C15" s="54"/>
      <c r="D15" s="54"/>
      <c r="E15" s="82"/>
      <c r="F15" s="83"/>
    </row>
    <row r="16" spans="1:6" ht="16.5">
      <c r="A16" s="80" t="s">
        <v>33</v>
      </c>
      <c r="B16" s="88"/>
      <c r="C16" s="88"/>
      <c r="D16" s="89">
        <f>SUM(D5:D15)</f>
        <v>0</v>
      </c>
      <c r="E16" s="88"/>
      <c r="F16" s="90">
        <f>SUM(F5:F15)</f>
        <v>0</v>
      </c>
    </row>
    <row r="18" spans="1:5" ht="16.5">
      <c r="A18" s="138" t="s">
        <v>68</v>
      </c>
      <c r="B18" s="138"/>
      <c r="C18" s="138"/>
      <c r="D18" s="138"/>
      <c r="E18" s="138"/>
    </row>
    <row r="19" spans="1:5" ht="16.5">
      <c r="A19" s="91" t="s">
        <v>1</v>
      </c>
      <c r="B19" s="53" t="s">
        <v>2</v>
      </c>
      <c r="C19" s="53" t="s">
        <v>3</v>
      </c>
      <c r="D19" s="53" t="s">
        <v>4</v>
      </c>
      <c r="E19" s="53" t="s">
        <v>5</v>
      </c>
    </row>
    <row r="20" spans="1:5" ht="16.5">
      <c r="A20" s="92">
        <f>+F16</f>
        <v>0</v>
      </c>
      <c r="B20" s="92">
        <f>+A20*(1+$I$4)</f>
        <v>0</v>
      </c>
      <c r="C20" s="92">
        <f>+B20*(1+$I$4)</f>
        <v>0</v>
      </c>
      <c r="D20" s="92">
        <f>+C20*(1+$I$4)</f>
        <v>0</v>
      </c>
      <c r="E20" s="92">
        <f>+D20*(1+$I$4)</f>
        <v>0</v>
      </c>
    </row>
  </sheetData>
  <sheetProtection/>
  <mergeCells count="1">
    <mergeCell ref="A18:E18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nuevo</cp:lastModifiedBy>
  <cp:lastPrinted>2016-04-05T14:52:16Z</cp:lastPrinted>
  <dcterms:created xsi:type="dcterms:W3CDTF">2015-02-26T21:16:44Z</dcterms:created>
  <dcterms:modified xsi:type="dcterms:W3CDTF">2017-08-30T15:45:57Z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